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G11" i="1" l="1"/>
  <c r="G18" i="1" s="1"/>
  <c r="J18" i="1" s="1"/>
  <c r="G21" i="1"/>
  <c r="I21" i="1"/>
  <c r="G16" i="1"/>
  <c r="G17" i="1"/>
  <c r="J17" i="1" s="1"/>
  <c r="J16" i="1"/>
  <c r="G19" i="1" l="1"/>
  <c r="J19" i="1" s="1"/>
  <c r="K19" i="1" s="1"/>
  <c r="G20" i="1"/>
  <c r="J20" i="1" s="1"/>
  <c r="J21" i="1"/>
  <c r="K21" i="1" s="1"/>
  <c r="K16" i="1"/>
  <c r="K18" i="1"/>
  <c r="K20" i="1"/>
  <c r="K17" i="1"/>
</calcChain>
</file>

<file path=xl/sharedStrings.xml><?xml version="1.0" encoding="utf-8"?>
<sst xmlns="http://schemas.openxmlformats.org/spreadsheetml/2006/main" count="36" uniqueCount="34">
  <si>
    <t>Calcolo dei costi annui di riscaldamento e ACS</t>
  </si>
  <si>
    <t>Dati utente</t>
  </si>
  <si>
    <t>Epi (kWh/mq) annuo</t>
  </si>
  <si>
    <t>classe A+</t>
  </si>
  <si>
    <t>classe A</t>
  </si>
  <si>
    <t>classe B</t>
  </si>
  <si>
    <t>classe C</t>
  </si>
  <si>
    <t>classe D</t>
  </si>
  <si>
    <t>classe E</t>
  </si>
  <si>
    <t>classe F</t>
  </si>
  <si>
    <t>classe G</t>
  </si>
  <si>
    <t>Epi (kWh/mq) anno</t>
  </si>
  <si>
    <t>Superficie interna dell'immobile (mq)</t>
  </si>
  <si>
    <t>Tabella 1</t>
  </si>
  <si>
    <t>Dati calcolati</t>
  </si>
  <si>
    <t>q.tà</t>
  </si>
  <si>
    <t>u.m</t>
  </si>
  <si>
    <t>costo</t>
  </si>
  <si>
    <t>valori annui</t>
  </si>
  <si>
    <t>gas</t>
  </si>
  <si>
    <t>metano</t>
  </si>
  <si>
    <t>c.u.</t>
  </si>
  <si>
    <t>pellets DIN plus media qualità</t>
  </si>
  <si>
    <t>GPL</t>
  </si>
  <si>
    <t>m3</t>
  </si>
  <si>
    <t>kg</t>
  </si>
  <si>
    <t>gasolio</t>
  </si>
  <si>
    <t>Pompa di calore COP 3,6</t>
  </si>
  <si>
    <t>kWh</t>
  </si>
  <si>
    <t>%</t>
  </si>
  <si>
    <t>l</t>
  </si>
  <si>
    <t>legna da ardere mista</t>
  </si>
  <si>
    <t>energia necessaria all'anno (kWh)</t>
  </si>
  <si>
    <t>vedere tabella 1 per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</si>
</sst>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7" formatCode="_-&quot;€&quot;\ * #,##0_-;\-&quot;€&quot;\ * #,##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1" fontId="0" fillId="0" borderId="0" xfId="0" applyNumberFormat="1" applyAlignment="1">
      <alignment horizontal="center"/>
    </xf>
    <xf numFmtId="44" fontId="0" fillId="0" borderId="0" xfId="1" applyFont="1"/>
    <xf numFmtId="167" fontId="0" fillId="0" borderId="0" xfId="0" applyNumberFormat="1"/>
    <xf numFmtId="44" fontId="0" fillId="0" borderId="0" xfId="1" applyFont="1" applyAlignment="1">
      <alignment horizontal="center"/>
    </xf>
    <xf numFmtId="167" fontId="0" fillId="0" borderId="0" xfId="1" applyNumberFormat="1" applyFont="1" applyAlignment="1">
      <alignment horizontal="center"/>
    </xf>
    <xf numFmtId="167" fontId="0" fillId="0" borderId="0" xfId="1" applyNumberFormat="1" applyFont="1"/>
    <xf numFmtId="9" fontId="0" fillId="0" borderId="0" xfId="2" applyFont="1" applyAlignment="1">
      <alignment horizontal="center"/>
    </xf>
    <xf numFmtId="0" fontId="0" fillId="2" borderId="0" xfId="0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167" fontId="0" fillId="2" borderId="0" xfId="1" applyNumberFormat="1" applyFont="1" applyFill="1"/>
    <xf numFmtId="9" fontId="0" fillId="2" borderId="0" xfId="2" applyFont="1" applyFill="1" applyAlignment="1">
      <alignment horizontal="center"/>
    </xf>
    <xf numFmtId="44" fontId="0" fillId="2" borderId="0" xfId="1" applyNumberFormat="1" applyFont="1" applyFill="1"/>
    <xf numFmtId="167" fontId="0" fillId="2" borderId="0" xfId="0" applyNumberFormat="1" applyFill="1"/>
    <xf numFmtId="0" fontId="2" fillId="0" borderId="7" xfId="0" applyFont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M20" sqref="M20"/>
    </sheetView>
  </sheetViews>
  <sheetFormatPr defaultRowHeight="15" x14ac:dyDescent="0.25"/>
  <cols>
    <col min="7" max="7" width="9.5703125" bestFit="1" customWidth="1"/>
    <col min="8" max="8" width="10.85546875" customWidth="1"/>
    <col min="10" max="10" width="11" bestFit="1" customWidth="1"/>
    <col min="14" max="14" width="18.28515625" customWidth="1"/>
  </cols>
  <sheetData>
    <row r="1" spans="1:14" x14ac:dyDescent="0.25">
      <c r="A1" s="3" t="s">
        <v>0</v>
      </c>
    </row>
    <row r="3" spans="1:14" ht="15.75" thickBot="1" x14ac:dyDescent="0.3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M3" s="4" t="s">
        <v>13</v>
      </c>
      <c r="N3" s="4"/>
    </row>
    <row r="4" spans="1:14" x14ac:dyDescent="0.25">
      <c r="M4" s="5"/>
      <c r="N4" s="6" t="s">
        <v>11</v>
      </c>
    </row>
    <row r="5" spans="1:14" x14ac:dyDescent="0.25">
      <c r="C5" t="s">
        <v>2</v>
      </c>
      <c r="G5">
        <v>150</v>
      </c>
      <c r="I5" t="s">
        <v>33</v>
      </c>
      <c r="M5" s="11" t="s">
        <v>3</v>
      </c>
      <c r="N5" s="12">
        <v>14</v>
      </c>
    </row>
    <row r="6" spans="1:14" x14ac:dyDescent="0.25">
      <c r="M6" s="7" t="s">
        <v>4</v>
      </c>
      <c r="N6" s="8">
        <v>29</v>
      </c>
    </row>
    <row r="7" spans="1:14" x14ac:dyDescent="0.25">
      <c r="C7" t="s">
        <v>12</v>
      </c>
      <c r="G7">
        <v>120</v>
      </c>
      <c r="M7" s="11" t="s">
        <v>5</v>
      </c>
      <c r="N7" s="12">
        <v>58</v>
      </c>
    </row>
    <row r="8" spans="1:14" x14ac:dyDescent="0.25">
      <c r="M8" s="7" t="s">
        <v>6</v>
      </c>
      <c r="N8" s="8">
        <v>87</v>
      </c>
    </row>
    <row r="9" spans="1:14" x14ac:dyDescent="0.25">
      <c r="B9" s="13" t="s">
        <v>14</v>
      </c>
      <c r="C9" s="14"/>
      <c r="D9" s="14"/>
      <c r="E9" s="14"/>
      <c r="F9" s="14"/>
      <c r="G9" s="14"/>
      <c r="H9" s="14"/>
      <c r="I9" s="14"/>
      <c r="J9" s="14"/>
      <c r="K9" s="14"/>
      <c r="M9" s="11" t="s">
        <v>7</v>
      </c>
      <c r="N9" s="12">
        <v>116</v>
      </c>
    </row>
    <row r="10" spans="1:14" x14ac:dyDescent="0.25">
      <c r="M10" s="7" t="s">
        <v>8</v>
      </c>
      <c r="N10" s="8">
        <v>145</v>
      </c>
    </row>
    <row r="11" spans="1:14" x14ac:dyDescent="0.25">
      <c r="C11" t="s">
        <v>32</v>
      </c>
      <c r="G11">
        <f>G5*G7</f>
        <v>18000</v>
      </c>
      <c r="M11" s="11" t="s">
        <v>9</v>
      </c>
      <c r="N11" s="12">
        <v>175</v>
      </c>
    </row>
    <row r="12" spans="1:14" ht="15.75" thickBot="1" x14ac:dyDescent="0.3">
      <c r="M12" s="9" t="s">
        <v>10</v>
      </c>
      <c r="N12" s="10">
        <v>220</v>
      </c>
    </row>
    <row r="13" spans="1:14" x14ac:dyDescent="0.25">
      <c r="G13" s="30" t="s">
        <v>18</v>
      </c>
      <c r="H13" s="30"/>
      <c r="I13" s="30"/>
      <c r="J13" s="30"/>
      <c r="K13" s="30"/>
    </row>
    <row r="14" spans="1:14" x14ac:dyDescent="0.25">
      <c r="G14" s="2" t="s">
        <v>15</v>
      </c>
      <c r="H14" s="2" t="s">
        <v>16</v>
      </c>
      <c r="I14" s="2" t="s">
        <v>21</v>
      </c>
      <c r="J14" s="2" t="s">
        <v>17</v>
      </c>
      <c r="K14" s="2" t="s">
        <v>29</v>
      </c>
    </row>
    <row r="16" spans="1:14" x14ac:dyDescent="0.25">
      <c r="C16" s="22" t="s">
        <v>19</v>
      </c>
      <c r="D16" s="22" t="s">
        <v>20</v>
      </c>
      <c r="E16" s="22"/>
      <c r="F16" s="22"/>
      <c r="G16" s="23">
        <f>G11/9.8</f>
        <v>1836.7346938775509</v>
      </c>
      <c r="H16" s="24" t="s">
        <v>24</v>
      </c>
      <c r="I16" s="25">
        <v>0.80500000000000005</v>
      </c>
      <c r="J16" s="26">
        <f>G16*I16</f>
        <v>1478.5714285714284</v>
      </c>
      <c r="K16" s="27">
        <f>J16/J16</f>
        <v>1</v>
      </c>
    </row>
    <row r="17" spans="3:11" x14ac:dyDescent="0.25">
      <c r="C17" t="s">
        <v>23</v>
      </c>
      <c r="G17" s="15">
        <f>G11/12.8</f>
        <v>1406.25</v>
      </c>
      <c r="H17" s="1" t="s">
        <v>25</v>
      </c>
      <c r="I17" s="18">
        <v>2.351</v>
      </c>
      <c r="J17" s="19">
        <f>G17*I17</f>
        <v>3306.09375</v>
      </c>
      <c r="K17" s="21">
        <f>J17/J16</f>
        <v>2.236005434782609</v>
      </c>
    </row>
    <row r="18" spans="3:11" x14ac:dyDescent="0.25">
      <c r="C18" s="22" t="s">
        <v>26</v>
      </c>
      <c r="D18" s="22"/>
      <c r="E18" s="22"/>
      <c r="F18" s="22"/>
      <c r="G18" s="23">
        <f>G11/10</f>
        <v>1800</v>
      </c>
      <c r="H18" s="24" t="s">
        <v>30</v>
      </c>
      <c r="I18" s="28">
        <v>1.2849999999999999</v>
      </c>
      <c r="J18" s="29">
        <f>I18*G18</f>
        <v>2313</v>
      </c>
      <c r="K18" s="27">
        <f>J18/J16</f>
        <v>1.5643478260869565</v>
      </c>
    </row>
    <row r="19" spans="3:11" x14ac:dyDescent="0.25">
      <c r="C19" t="s">
        <v>31</v>
      </c>
      <c r="G19" s="15">
        <f>G11/4.3</f>
        <v>4186.0465116279074</v>
      </c>
      <c r="H19" s="1" t="s">
        <v>25</v>
      </c>
      <c r="I19" s="18">
        <v>0.151</v>
      </c>
      <c r="J19" s="20">
        <f>G19*I19</f>
        <v>632.09302325581405</v>
      </c>
      <c r="K19" s="21">
        <f>J19/J16</f>
        <v>0.42750252780586462</v>
      </c>
    </row>
    <row r="20" spans="3:11" x14ac:dyDescent="0.25">
      <c r="C20" s="22" t="s">
        <v>27</v>
      </c>
      <c r="D20" s="22"/>
      <c r="E20" s="22"/>
      <c r="F20" s="22"/>
      <c r="G20" s="24">
        <f>G11/3.6</f>
        <v>5000</v>
      </c>
      <c r="H20" s="24" t="s">
        <v>28</v>
      </c>
      <c r="I20" s="25">
        <v>0.17199999999999999</v>
      </c>
      <c r="J20" s="29">
        <f>G20*I20</f>
        <v>859.99999999999989</v>
      </c>
      <c r="K20" s="27">
        <f>J20/J16</f>
        <v>0.58164251207729467</v>
      </c>
    </row>
    <row r="21" spans="3:11" x14ac:dyDescent="0.25">
      <c r="C21" t="s">
        <v>22</v>
      </c>
      <c r="G21" s="15">
        <f>G11/5.15</f>
        <v>3495.1456310679609</v>
      </c>
      <c r="H21" s="1" t="s">
        <v>25</v>
      </c>
      <c r="I21" s="16">
        <f>3.45/15</f>
        <v>0.23</v>
      </c>
      <c r="J21" s="17">
        <f>I21*G21</f>
        <v>803.88349514563106</v>
      </c>
      <c r="K21" s="21">
        <f>J21/J16</f>
        <v>0.54368932038834961</v>
      </c>
    </row>
    <row r="22" spans="3:11" x14ac:dyDescent="0.25">
      <c r="G22" s="15"/>
      <c r="I22" s="16"/>
      <c r="J22" s="17"/>
      <c r="K22" s="21"/>
    </row>
  </sheetData>
  <mergeCells count="2">
    <mergeCell ref="M3:N3"/>
    <mergeCell ref="G13:K1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2014-12-04T10:02:08Z</dcterms:created>
  <dcterms:modified xsi:type="dcterms:W3CDTF">2014-12-04T10:55:08Z</dcterms:modified>
</cp:coreProperties>
</file>